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1\home$\agreer\My Documents\ahamman\My Documents\Finance\13-14 Alyce\Budget\2019-2020 Approved Budget\"/>
    </mc:Choice>
  </mc:AlternateContent>
  <bookViews>
    <workbookView xWindow="0" yWindow="0" windowWidth="23430" windowHeight="12465" activeTab="2"/>
  </bookViews>
  <sheets>
    <sheet name="General Fund" sheetId="1" r:id="rId1"/>
    <sheet name="Food Service" sheetId="2" r:id="rId2"/>
    <sheet name="Debt Service" sheetId="3" r:id="rId3"/>
  </sheets>
  <externalReferences>
    <externalReference r:id="rId4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29" i="3" s="1"/>
  <c r="B18" i="3"/>
  <c r="B29" i="3" s="1"/>
  <c r="D16" i="3"/>
  <c r="B16" i="3"/>
  <c r="F29" i="2"/>
  <c r="F17" i="2"/>
  <c r="H61" i="1"/>
  <c r="G61" i="1"/>
  <c r="K59" i="1"/>
  <c r="K61" i="1" s="1"/>
  <c r="K64" i="1" s="1"/>
  <c r="H59" i="1"/>
  <c r="F59" i="1"/>
  <c r="F61" i="1" s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J27" i="1"/>
  <c r="J59" i="1" s="1"/>
  <c r="L25" i="1"/>
  <c r="L23" i="1"/>
  <c r="K19" i="1"/>
  <c r="L19" i="1" s="1"/>
  <c r="J19" i="1"/>
  <c r="F19" i="1"/>
  <c r="H15" i="1"/>
  <c r="L13" i="1"/>
  <c r="L12" i="1"/>
  <c r="H12" i="1"/>
  <c r="L10" i="1"/>
  <c r="L9" i="1"/>
  <c r="H9" i="1"/>
  <c r="H19" i="1" s="1"/>
</calcChain>
</file>

<file path=xl/sharedStrings.xml><?xml version="1.0" encoding="utf-8"?>
<sst xmlns="http://schemas.openxmlformats.org/spreadsheetml/2006/main" count="59" uniqueCount="51">
  <si>
    <t>Gainesville ISD</t>
  </si>
  <si>
    <t xml:space="preserve">Adopted 2019-20 Budget By Function </t>
  </si>
  <si>
    <t>August 19, 2019</t>
  </si>
  <si>
    <t>Revenue</t>
  </si>
  <si>
    <t>Official Budget</t>
  </si>
  <si>
    <t>Proposed 16-17 Budget</t>
  </si>
  <si>
    <t>Adopted Budget</t>
  </si>
  <si>
    <t>2017-2018</t>
  </si>
  <si>
    <t>2019-2020</t>
  </si>
  <si>
    <t>57xx</t>
  </si>
  <si>
    <t>Local taxes &amp; Intermediate Sources</t>
  </si>
  <si>
    <t>58xx</t>
  </si>
  <si>
    <t>State Sources</t>
  </si>
  <si>
    <t>59xx</t>
  </si>
  <si>
    <t>Federal SHARS</t>
  </si>
  <si>
    <t>Total Revenue</t>
  </si>
  <si>
    <t>Expenses</t>
  </si>
  <si>
    <t>Instruction</t>
  </si>
  <si>
    <t>Library and Media Services</t>
  </si>
  <si>
    <t>Staff Development</t>
  </si>
  <si>
    <t>Instructional Administration</t>
  </si>
  <si>
    <t>Building Leadership</t>
  </si>
  <si>
    <t>Counselors</t>
  </si>
  <si>
    <t>Police</t>
  </si>
  <si>
    <t>Health Services</t>
  </si>
  <si>
    <t>Transportation</t>
  </si>
  <si>
    <t>Co-curricular</t>
  </si>
  <si>
    <t>General Administration</t>
  </si>
  <si>
    <t>Maintenance &amp; Operations</t>
  </si>
  <si>
    <t>Security</t>
  </si>
  <si>
    <t>Data Processing</t>
  </si>
  <si>
    <t>Short term debt</t>
  </si>
  <si>
    <t>Construction</t>
  </si>
  <si>
    <t>Tax Appraisal</t>
  </si>
  <si>
    <t>Transfer Out to Debt Service</t>
  </si>
  <si>
    <t>Adopted FY 19-20 Budget - Food Service Fund - 240</t>
  </si>
  <si>
    <t>8.19.2019</t>
  </si>
  <si>
    <t>Adopted Budget 2019-20 Budget</t>
  </si>
  <si>
    <t>Local Sources</t>
  </si>
  <si>
    <t>State Scorces</t>
  </si>
  <si>
    <t>Federal Sources</t>
  </si>
  <si>
    <t>Food and other Expenses</t>
  </si>
  <si>
    <t>Total Expenses</t>
  </si>
  <si>
    <t>Adopted  FY 2019-2020  - Debt Service Fund -599</t>
  </si>
  <si>
    <t>Adopted 2018-2019 Budget</t>
  </si>
  <si>
    <t>Adopted  2019-2020 Budget</t>
  </si>
  <si>
    <t xml:space="preserve">57xx     Local Revenue  </t>
  </si>
  <si>
    <t>Transfer In From M&amp;O</t>
  </si>
  <si>
    <t>65xx     Debt Payments</t>
  </si>
  <si>
    <t>Total Budget Deficit  (Rev-Exp)</t>
  </si>
  <si>
    <t>I&amp;S Fund Balance to Balance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</si>
</sst>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44" fontId="0" fillId="0" borderId="0" xfId="0" applyNumberForma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left"/>
    </xf>
    <xf numFmtId="0" fontId="2" fillId="0" borderId="0" xfId="2" applyAlignment="1">
      <alignment horizontal="center"/>
    </xf>
    <xf numFmtId="44" fontId="4" fillId="0" borderId="0" xfId="2" applyNumberFormat="1" applyFont="1" applyAlignment="1">
      <alignment horizontal="center"/>
    </xf>
    <xf numFmtId="44" fontId="2" fillId="0" borderId="0" xfId="2" applyNumberFormat="1"/>
    <xf numFmtId="0" fontId="2" fillId="0" borderId="0" xfId="2" applyFont="1" applyAlignment="1">
      <alignment horizontal="left"/>
    </xf>
    <xf numFmtId="164" fontId="2" fillId="0" borderId="0" xfId="2" applyNumberFormat="1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164" fontId="2" fillId="0" borderId="1" xfId="2" applyNumberFormat="1" applyBorder="1" applyAlignment="1">
      <alignment horizontal="center"/>
    </xf>
    <xf numFmtId="164" fontId="2" fillId="0" borderId="0" xfId="2" applyNumberFormat="1" applyBorder="1" applyAlignment="1">
      <alignment horizontal="center"/>
    </xf>
    <xf numFmtId="164" fontId="0" fillId="0" borderId="0" xfId="0" applyNumberFormat="1" applyBorder="1"/>
    <xf numFmtId="164" fontId="6" fillId="0" borderId="2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2" fillId="0" borderId="0" xfId="2" applyAlignment="1">
      <alignment horizontal="left"/>
    </xf>
    <xf numFmtId="0" fontId="2" fillId="0" borderId="0" xfId="2" applyFont="1"/>
    <xf numFmtId="164" fontId="2" fillId="0" borderId="0" xfId="2" applyNumberFormat="1"/>
    <xf numFmtId="164" fontId="2" fillId="0" borderId="0" xfId="2" applyNumberFormat="1" applyBorder="1"/>
    <xf numFmtId="164" fontId="2" fillId="0" borderId="0" xfId="2" applyNumberFormat="1" applyFont="1" applyBorder="1"/>
    <xf numFmtId="164" fontId="6" fillId="0" borderId="0" xfId="2" applyNumberFormat="1" applyFont="1" applyBorder="1"/>
    <xf numFmtId="164" fontId="6" fillId="0" borderId="2" xfId="2" applyNumberFormat="1" applyFont="1" applyBorder="1"/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42" fontId="2" fillId="0" borderId="0" xfId="2" applyNumberFormat="1" applyAlignment="1">
      <alignment horizontal="center"/>
    </xf>
    <xf numFmtId="0" fontId="2" fillId="0" borderId="0" xfId="2" applyFill="1" applyAlignment="1">
      <alignment wrapText="1"/>
    </xf>
    <xf numFmtId="0" fontId="6" fillId="0" borderId="0" xfId="2" applyFont="1"/>
    <xf numFmtId="42" fontId="6" fillId="0" borderId="2" xfId="2" applyNumberFormat="1" applyFont="1" applyBorder="1" applyAlignment="1">
      <alignment horizontal="center"/>
    </xf>
    <xf numFmtId="42" fontId="0" fillId="0" borderId="0" xfId="0" applyNumberFormat="1"/>
    <xf numFmtId="0" fontId="7" fillId="0" borderId="0" xfId="0" applyFont="1"/>
    <xf numFmtId="0" fontId="7" fillId="0" borderId="0" xfId="0" applyFont="1" applyBorder="1"/>
    <xf numFmtId="0" fontId="8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8" fillId="0" borderId="3" xfId="2" applyFont="1" applyBorder="1" applyAlignment="1">
      <alignment horizontal="center" wrapText="1"/>
    </xf>
    <xf numFmtId="0" fontId="9" fillId="0" borderId="0" xfId="2" applyFont="1" applyBorder="1"/>
    <xf numFmtId="0" fontId="8" fillId="0" borderId="0" xfId="2" applyFont="1" applyBorder="1" applyAlignment="1">
      <alignment horizontal="center" wrapText="1"/>
    </xf>
    <xf numFmtId="42" fontId="9" fillId="0" borderId="3" xfId="2" applyNumberFormat="1" applyFont="1" applyBorder="1"/>
    <xf numFmtId="42" fontId="9" fillId="0" borderId="0" xfId="2" applyNumberFormat="1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/>
    <xf numFmtId="42" fontId="8" fillId="0" borderId="3" xfId="2" applyNumberFormat="1" applyFont="1" applyBorder="1"/>
    <xf numFmtId="42" fontId="8" fillId="0" borderId="0" xfId="2" applyNumberFormat="1" applyFont="1" applyBorder="1"/>
    <xf numFmtId="0" fontId="9" fillId="0" borderId="3" xfId="2" applyFont="1" applyBorder="1"/>
    <xf numFmtId="0" fontId="10" fillId="0" borderId="0" xfId="0" applyFont="1" applyBorder="1" applyAlignment="1">
      <alignment horizontal="left"/>
    </xf>
    <xf numFmtId="42" fontId="10" fillId="0" borderId="3" xfId="0" applyNumberFormat="1" applyFont="1" applyBorder="1"/>
    <xf numFmtId="0" fontId="10" fillId="0" borderId="0" xfId="0" applyFont="1" applyBorder="1"/>
    <xf numFmtId="42" fontId="10" fillId="0" borderId="0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3" fontId="7" fillId="0" borderId="0" xfId="0" applyNumberFormat="1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reer/My%20Documents/ahamman/My%20Documents/Finance/13-14%20Alyce/19-20%20Budget%20Prep/2019-2020%20Propos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FY 20 199"/>
      <sheetName val="Proposed FY 18 599"/>
      <sheetName val="Proposed FY 19 240"/>
    </sheetNames>
    <sheetDataSet>
      <sheetData sheetId="0">
        <row r="60">
          <cell r="K60">
            <v>1159439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sqref="A1:L64"/>
    </sheetView>
  </sheetViews>
  <sheetFormatPr defaultRowHeight="15" x14ac:dyDescent="0.25"/>
  <cols>
    <col min="1" max="1" width="14.28515625" customWidth="1"/>
    <col min="2" max="2" width="9" bestFit="1" customWidth="1"/>
    <col min="3" max="4" width="8.85546875"/>
    <col min="5" max="5" width="13.140625" customWidth="1"/>
    <col min="6" max="10" width="0" hidden="1" customWidth="1"/>
    <col min="11" max="11" width="19.85546875" customWidth="1"/>
    <col min="12" max="12" width="0" hidden="1" customWidth="1"/>
  </cols>
  <sheetData>
    <row r="1" spans="1:12" x14ac:dyDescent="0.25">
      <c r="F1" s="1"/>
      <c r="G1" s="1"/>
      <c r="H1" s="1"/>
      <c r="I1" s="1"/>
      <c r="J1" s="1"/>
      <c r="K1" s="1"/>
    </row>
    <row r="2" spans="1:12" ht="18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F5" s="1"/>
      <c r="G5" s="1"/>
      <c r="H5" s="1"/>
      <c r="I5" s="1"/>
      <c r="J5" s="1"/>
      <c r="K5" s="1"/>
    </row>
    <row r="6" spans="1:12" x14ac:dyDescent="0.25">
      <c r="F6" s="1"/>
      <c r="G6" s="1"/>
      <c r="H6" s="1"/>
      <c r="I6" s="1"/>
      <c r="J6" s="1"/>
      <c r="K6" s="1"/>
    </row>
    <row r="7" spans="1:12" ht="15.75" x14ac:dyDescent="0.25">
      <c r="A7" s="5"/>
      <c r="B7" s="6" t="s">
        <v>3</v>
      </c>
      <c r="C7" s="7"/>
      <c r="D7" s="7"/>
      <c r="E7" s="7"/>
      <c r="F7" s="8" t="s">
        <v>4</v>
      </c>
      <c r="G7" s="8"/>
      <c r="H7" s="9" t="s">
        <v>5</v>
      </c>
      <c r="I7" s="9"/>
      <c r="J7" s="8" t="s">
        <v>5</v>
      </c>
      <c r="K7" s="8" t="s">
        <v>6</v>
      </c>
    </row>
    <row r="8" spans="1:12" ht="15.75" x14ac:dyDescent="0.25">
      <c r="F8" s="8" t="s">
        <v>7</v>
      </c>
      <c r="G8" s="1"/>
      <c r="H8" s="1"/>
      <c r="I8" s="1"/>
      <c r="J8" s="1"/>
      <c r="K8" s="8" t="s">
        <v>8</v>
      </c>
    </row>
    <row r="9" spans="1:12" x14ac:dyDescent="0.25">
      <c r="A9" s="10" t="s">
        <v>9</v>
      </c>
      <c r="B9" s="10" t="s">
        <v>10</v>
      </c>
      <c r="C9" s="5"/>
      <c r="D9" s="5"/>
      <c r="E9" s="5"/>
      <c r="F9" s="11">
        <v>11651006</v>
      </c>
      <c r="G9" s="11"/>
      <c r="H9" s="12">
        <f>F9</f>
        <v>11651006</v>
      </c>
      <c r="I9" s="12"/>
      <c r="J9" s="12">
        <v>11386420</v>
      </c>
      <c r="K9" s="11">
        <v>13094599</v>
      </c>
      <c r="L9" s="12">
        <f>K9-F9</f>
        <v>1443593</v>
      </c>
    </row>
    <row r="10" spans="1:12" x14ac:dyDescent="0.25">
      <c r="A10" s="5"/>
      <c r="B10" s="5"/>
      <c r="C10" s="5"/>
      <c r="D10" s="5"/>
      <c r="E10" s="5"/>
      <c r="F10" s="11"/>
      <c r="G10" s="11"/>
      <c r="H10" s="12"/>
      <c r="I10" s="12"/>
      <c r="J10" s="12"/>
      <c r="K10" s="5"/>
      <c r="L10" s="13">
        <f>(K9-F9)/F9</f>
        <v>0.12390286298024394</v>
      </c>
    </row>
    <row r="11" spans="1:12" x14ac:dyDescent="0.25">
      <c r="A11" s="5"/>
      <c r="B11" s="5"/>
      <c r="C11" s="5"/>
      <c r="D11" s="5"/>
      <c r="E11" s="5"/>
      <c r="F11" s="11"/>
      <c r="G11" s="11"/>
      <c r="H11" s="12"/>
      <c r="I11" s="12"/>
      <c r="J11" s="12"/>
      <c r="K11" s="5"/>
    </row>
    <row r="12" spans="1:12" x14ac:dyDescent="0.25">
      <c r="A12" s="10" t="s">
        <v>11</v>
      </c>
      <c r="B12" s="10" t="s">
        <v>12</v>
      </c>
      <c r="C12" s="5"/>
      <c r="D12" s="5"/>
      <c r="E12" s="5"/>
      <c r="F12" s="11">
        <v>13778762</v>
      </c>
      <c r="G12" s="11"/>
      <c r="H12" s="12">
        <f>F12</f>
        <v>13778762</v>
      </c>
      <c r="I12" s="12"/>
      <c r="J12" s="12">
        <v>12998556</v>
      </c>
      <c r="K12" s="11">
        <v>18853323</v>
      </c>
      <c r="L12" s="12">
        <f>K12-F12</f>
        <v>5074561</v>
      </c>
    </row>
    <row r="13" spans="1:12" x14ac:dyDescent="0.25">
      <c r="A13" s="5"/>
      <c r="B13" s="5"/>
      <c r="C13" s="5"/>
      <c r="D13" s="5"/>
      <c r="E13" s="5"/>
      <c r="F13" s="11"/>
      <c r="G13" s="11"/>
      <c r="H13" s="12"/>
      <c r="I13" s="12"/>
      <c r="J13" s="12"/>
      <c r="K13" s="11"/>
      <c r="L13" s="13">
        <f>(K12-F12)/F12</f>
        <v>0.36828860241580486</v>
      </c>
    </row>
    <row r="14" spans="1:12" x14ac:dyDescent="0.25">
      <c r="A14" s="5"/>
      <c r="B14" s="10"/>
      <c r="C14" s="5"/>
      <c r="D14" s="5"/>
      <c r="E14" s="5"/>
      <c r="F14" s="11"/>
      <c r="G14" s="11"/>
      <c r="H14" s="12"/>
      <c r="I14" s="12"/>
      <c r="J14" s="12"/>
      <c r="K14" s="11"/>
    </row>
    <row r="15" spans="1:12" x14ac:dyDescent="0.25">
      <c r="A15" s="10" t="s">
        <v>13</v>
      </c>
      <c r="B15" s="10" t="s">
        <v>14</v>
      </c>
      <c r="C15" s="5"/>
      <c r="D15" s="5"/>
      <c r="E15" s="5"/>
      <c r="F15" s="14">
        <v>95000</v>
      </c>
      <c r="G15" s="15"/>
      <c r="H15" s="14">
        <f>F15</f>
        <v>95000</v>
      </c>
      <c r="I15" s="16"/>
      <c r="J15" s="14">
        <v>95000</v>
      </c>
      <c r="K15" s="14">
        <v>95000</v>
      </c>
    </row>
    <row r="16" spans="1:12" x14ac:dyDescent="0.25">
      <c r="A16" s="5"/>
      <c r="B16" s="5"/>
      <c r="C16" s="5"/>
      <c r="D16" s="5"/>
      <c r="E16" s="5"/>
      <c r="F16" s="11"/>
      <c r="G16" s="11"/>
      <c r="H16" s="12"/>
      <c r="I16" s="12"/>
      <c r="J16" s="12"/>
      <c r="K16" s="11"/>
    </row>
    <row r="17" spans="1:12" x14ac:dyDescent="0.25">
      <c r="A17" s="5"/>
      <c r="B17" s="5"/>
      <c r="C17" s="5"/>
      <c r="D17" s="5"/>
      <c r="E17" s="5"/>
      <c r="F17" s="11"/>
      <c r="G17" s="11"/>
      <c r="H17" s="12"/>
      <c r="I17" s="12"/>
      <c r="J17" s="12"/>
      <c r="K17" s="11"/>
    </row>
    <row r="18" spans="1:12" x14ac:dyDescent="0.25">
      <c r="A18" s="5"/>
      <c r="B18" s="10"/>
      <c r="C18" s="5"/>
      <c r="D18" s="5"/>
      <c r="E18" s="5"/>
      <c r="F18" s="11"/>
      <c r="G18" s="11"/>
      <c r="H18" s="12"/>
      <c r="I18" s="12"/>
      <c r="J18" s="12"/>
      <c r="K18" s="11"/>
    </row>
    <row r="19" spans="1:12" ht="15.75" thickBot="1" x14ac:dyDescent="0.3">
      <c r="A19" s="10" t="s">
        <v>15</v>
      </c>
      <c r="B19" s="5"/>
      <c r="C19" s="5"/>
      <c r="D19" s="5"/>
      <c r="E19" s="5"/>
      <c r="F19" s="17">
        <f>SUM(F9:F15)</f>
        <v>25524768</v>
      </c>
      <c r="G19" s="18"/>
      <c r="H19" s="17">
        <f>SUM(H9:H15)</f>
        <v>25524768</v>
      </c>
      <c r="I19" s="12"/>
      <c r="J19" s="17">
        <f>SUM(J9:J15)</f>
        <v>24479976</v>
      </c>
      <c r="K19" s="17">
        <f>SUM(K9:K15)</f>
        <v>32042922</v>
      </c>
      <c r="L19" s="13">
        <f>(K19-F19)/F19</f>
        <v>0.25536584700789444</v>
      </c>
    </row>
    <row r="20" spans="1:12" ht="15.75" thickTop="1" x14ac:dyDescent="0.25">
      <c r="A20" s="5"/>
      <c r="B20" s="5"/>
      <c r="C20" s="5"/>
      <c r="D20" s="5"/>
      <c r="E20" s="5"/>
      <c r="F20" s="11"/>
      <c r="G20" s="11"/>
      <c r="H20" s="12"/>
      <c r="I20" s="12"/>
      <c r="J20" s="12"/>
      <c r="K20" s="11"/>
    </row>
    <row r="21" spans="1:12" ht="15.75" x14ac:dyDescent="0.25">
      <c r="A21" s="5"/>
      <c r="B21" s="6" t="s">
        <v>16</v>
      </c>
      <c r="C21" s="5"/>
      <c r="D21" s="5"/>
      <c r="E21" s="5"/>
      <c r="F21" s="11"/>
      <c r="G21" s="11"/>
      <c r="H21" s="12"/>
      <c r="I21" s="12"/>
      <c r="J21" s="12"/>
      <c r="K21" s="11"/>
    </row>
    <row r="22" spans="1:12" x14ac:dyDescent="0.25">
      <c r="A22" s="5"/>
      <c r="B22" s="5"/>
      <c r="C22" s="5"/>
      <c r="D22" s="5"/>
      <c r="E22" s="5"/>
      <c r="F22" s="11"/>
      <c r="G22" s="11"/>
      <c r="H22" s="12"/>
      <c r="I22" s="12"/>
      <c r="J22" s="12"/>
      <c r="K22" s="11"/>
    </row>
    <row r="23" spans="1:12" x14ac:dyDescent="0.25">
      <c r="A23" s="5"/>
      <c r="B23" s="19">
        <v>11</v>
      </c>
      <c r="C23" s="20" t="s">
        <v>17</v>
      </c>
      <c r="D23" s="5"/>
      <c r="E23" s="5"/>
      <c r="F23" s="11">
        <v>13168405</v>
      </c>
      <c r="G23" s="11"/>
      <c r="H23" s="12">
        <v>11823763</v>
      </c>
      <c r="I23" s="12"/>
      <c r="J23" s="12">
        <v>12939709</v>
      </c>
      <c r="K23" s="11">
        <v>16206482</v>
      </c>
      <c r="L23" s="12">
        <f>K23-F23</f>
        <v>3038077</v>
      </c>
    </row>
    <row r="24" spans="1:12" x14ac:dyDescent="0.25">
      <c r="A24" s="5"/>
      <c r="B24" s="5"/>
      <c r="C24" s="5"/>
      <c r="D24" s="5"/>
      <c r="E24" s="5"/>
      <c r="F24" s="11"/>
      <c r="G24" s="11"/>
      <c r="H24" s="12"/>
      <c r="I24" s="12"/>
      <c r="J24" s="12"/>
      <c r="K24" s="11"/>
      <c r="L24" s="12"/>
    </row>
    <row r="25" spans="1:12" x14ac:dyDescent="0.25">
      <c r="A25" s="5"/>
      <c r="B25" s="19">
        <v>12</v>
      </c>
      <c r="C25" s="20" t="s">
        <v>18</v>
      </c>
      <c r="D25" s="5"/>
      <c r="E25" s="5"/>
      <c r="F25" s="11">
        <v>428422</v>
      </c>
      <c r="G25" s="11"/>
      <c r="H25" s="12">
        <v>543789</v>
      </c>
      <c r="I25" s="12"/>
      <c r="J25" s="12">
        <v>529046</v>
      </c>
      <c r="K25" s="11">
        <v>607379</v>
      </c>
      <c r="L25" s="12">
        <f t="shared" ref="L25:L55" si="0">K25-F25</f>
        <v>178957</v>
      </c>
    </row>
    <row r="26" spans="1:12" x14ac:dyDescent="0.25">
      <c r="A26" s="5"/>
      <c r="B26" s="5"/>
      <c r="C26" s="5"/>
      <c r="D26" s="5"/>
      <c r="E26" s="5"/>
      <c r="F26" s="11"/>
      <c r="G26" s="11"/>
      <c r="H26" s="12"/>
      <c r="I26" s="12"/>
      <c r="J26" s="12"/>
      <c r="K26" s="11"/>
      <c r="L26" s="12"/>
    </row>
    <row r="27" spans="1:12" x14ac:dyDescent="0.25">
      <c r="A27" s="5"/>
      <c r="B27" s="19">
        <v>13</v>
      </c>
      <c r="C27" s="20" t="s">
        <v>19</v>
      </c>
      <c r="D27" s="5"/>
      <c r="E27" s="5"/>
      <c r="F27" s="11">
        <v>312948</v>
      </c>
      <c r="G27" s="11"/>
      <c r="H27" s="12">
        <v>313753</v>
      </c>
      <c r="I27" s="12"/>
      <c r="J27" s="12">
        <f>260698+10630</f>
        <v>271328</v>
      </c>
      <c r="K27" s="11">
        <v>393376</v>
      </c>
      <c r="L27" s="12">
        <f t="shared" si="0"/>
        <v>80428</v>
      </c>
    </row>
    <row r="28" spans="1:12" x14ac:dyDescent="0.25">
      <c r="A28" s="5"/>
      <c r="B28" s="5"/>
      <c r="C28" s="5"/>
      <c r="D28" s="5"/>
      <c r="E28" s="5"/>
      <c r="F28" s="11"/>
      <c r="G28" s="11"/>
      <c r="H28" s="12"/>
      <c r="I28" s="12"/>
      <c r="J28" s="12"/>
      <c r="K28" s="11"/>
      <c r="L28" s="12"/>
    </row>
    <row r="29" spans="1:12" x14ac:dyDescent="0.25">
      <c r="A29" s="5"/>
      <c r="B29" s="19">
        <v>21</v>
      </c>
      <c r="C29" s="20" t="s">
        <v>20</v>
      </c>
      <c r="D29" s="5"/>
      <c r="E29" s="5"/>
      <c r="F29" s="11">
        <v>491030</v>
      </c>
      <c r="G29" s="11"/>
      <c r="H29" s="12">
        <v>422132</v>
      </c>
      <c r="I29" s="12"/>
      <c r="J29" s="12">
        <v>406858</v>
      </c>
      <c r="K29" s="11">
        <v>604286</v>
      </c>
      <c r="L29" s="12">
        <f t="shared" si="0"/>
        <v>113256</v>
      </c>
    </row>
    <row r="30" spans="1:12" x14ac:dyDescent="0.25">
      <c r="A30" s="5"/>
      <c r="B30" s="5"/>
      <c r="C30" s="5"/>
      <c r="D30" s="5"/>
      <c r="E30" s="5"/>
      <c r="F30" s="11"/>
      <c r="G30" s="11"/>
      <c r="H30" s="12"/>
      <c r="I30" s="12"/>
      <c r="J30" s="12"/>
      <c r="K30" s="11"/>
      <c r="L30" s="12"/>
    </row>
    <row r="31" spans="1:12" x14ac:dyDescent="0.25">
      <c r="A31" s="5"/>
      <c r="B31" s="19">
        <v>23</v>
      </c>
      <c r="C31" s="20" t="s">
        <v>21</v>
      </c>
      <c r="D31" s="5"/>
      <c r="E31" s="5"/>
      <c r="F31" s="11">
        <v>1757976</v>
      </c>
      <c r="G31" s="11"/>
      <c r="H31" s="12">
        <v>1553089</v>
      </c>
      <c r="I31" s="12"/>
      <c r="J31" s="12">
        <v>1587000</v>
      </c>
      <c r="K31" s="11">
        <v>1874496</v>
      </c>
      <c r="L31" s="12">
        <f t="shared" si="0"/>
        <v>116520</v>
      </c>
    </row>
    <row r="32" spans="1:12" x14ac:dyDescent="0.25">
      <c r="A32" s="5"/>
      <c r="B32" s="5"/>
      <c r="C32" s="5"/>
      <c r="D32" s="5"/>
      <c r="E32" s="5"/>
      <c r="F32" s="11"/>
      <c r="G32" s="11"/>
      <c r="H32" s="12"/>
      <c r="I32" s="12"/>
      <c r="J32" s="12"/>
      <c r="K32" s="11"/>
      <c r="L32" s="12"/>
    </row>
    <row r="33" spans="2:12" x14ac:dyDescent="0.25">
      <c r="B33" s="19">
        <v>31</v>
      </c>
      <c r="C33" s="20" t="s">
        <v>22</v>
      </c>
      <c r="D33" s="5"/>
      <c r="E33" s="5"/>
      <c r="F33" s="11">
        <v>719828</v>
      </c>
      <c r="G33" s="11"/>
      <c r="H33" s="12">
        <v>712229</v>
      </c>
      <c r="I33" s="12"/>
      <c r="J33" s="12">
        <v>700647</v>
      </c>
      <c r="K33" s="11">
        <v>911861</v>
      </c>
      <c r="L33" s="12">
        <f t="shared" si="0"/>
        <v>192033</v>
      </c>
    </row>
    <row r="34" spans="2:12" x14ac:dyDescent="0.25">
      <c r="B34" s="5"/>
      <c r="C34" s="5"/>
      <c r="D34" s="5"/>
      <c r="E34" s="5"/>
      <c r="F34" s="11"/>
      <c r="G34" s="11"/>
      <c r="H34" s="12"/>
      <c r="I34" s="12"/>
      <c r="J34" s="12"/>
      <c r="K34" s="11"/>
      <c r="L34" s="12"/>
    </row>
    <row r="35" spans="2:12" x14ac:dyDescent="0.25">
      <c r="B35" s="19">
        <v>32</v>
      </c>
      <c r="C35" s="20" t="s">
        <v>23</v>
      </c>
      <c r="D35" s="5"/>
      <c r="E35" s="5"/>
      <c r="F35" s="11">
        <v>170370</v>
      </c>
      <c r="G35" s="11"/>
      <c r="H35" s="12">
        <v>155649</v>
      </c>
      <c r="I35" s="12"/>
      <c r="J35" s="12">
        <v>164185</v>
      </c>
      <c r="K35" s="11">
        <v>325104</v>
      </c>
      <c r="L35" s="12">
        <f t="shared" si="0"/>
        <v>154734</v>
      </c>
    </row>
    <row r="36" spans="2:12" x14ac:dyDescent="0.25">
      <c r="B36" s="5"/>
      <c r="C36" s="5"/>
      <c r="D36" s="5"/>
      <c r="E36" s="5"/>
      <c r="F36" s="11"/>
      <c r="G36" s="11"/>
      <c r="H36" s="12"/>
      <c r="I36" s="12"/>
      <c r="J36" s="12"/>
      <c r="K36" s="11"/>
      <c r="L36" s="12"/>
    </row>
    <row r="37" spans="2:12" x14ac:dyDescent="0.25">
      <c r="B37" s="19">
        <v>33</v>
      </c>
      <c r="C37" s="20" t="s">
        <v>24</v>
      </c>
      <c r="D37" s="5"/>
      <c r="E37" s="5"/>
      <c r="F37" s="11">
        <v>308416</v>
      </c>
      <c r="G37" s="11"/>
      <c r="H37" s="12">
        <v>287437</v>
      </c>
      <c r="I37" s="21"/>
      <c r="J37" s="12">
        <v>308178</v>
      </c>
      <c r="K37" s="11">
        <v>349324</v>
      </c>
      <c r="L37" s="12">
        <f t="shared" si="0"/>
        <v>40908</v>
      </c>
    </row>
    <row r="38" spans="2:12" x14ac:dyDescent="0.25">
      <c r="B38" s="5"/>
      <c r="C38" s="5"/>
      <c r="D38" s="5"/>
      <c r="E38" s="5"/>
      <c r="F38" s="11"/>
      <c r="G38" s="11"/>
      <c r="H38" s="12"/>
      <c r="I38" s="21"/>
      <c r="J38" s="12"/>
      <c r="K38" s="11"/>
      <c r="L38" s="12"/>
    </row>
    <row r="39" spans="2:12" x14ac:dyDescent="0.25">
      <c r="B39" s="19">
        <v>34</v>
      </c>
      <c r="C39" s="20" t="s">
        <v>25</v>
      </c>
      <c r="D39" s="5"/>
      <c r="E39" s="5"/>
      <c r="F39" s="11">
        <v>787241</v>
      </c>
      <c r="G39" s="11"/>
      <c r="H39" s="12">
        <v>714957</v>
      </c>
      <c r="I39" s="21"/>
      <c r="J39" s="12">
        <v>714957</v>
      </c>
      <c r="K39" s="11">
        <v>1484762</v>
      </c>
      <c r="L39" s="12">
        <f t="shared" si="0"/>
        <v>697521</v>
      </c>
    </row>
    <row r="40" spans="2:12" x14ac:dyDescent="0.25">
      <c r="B40" s="5"/>
      <c r="C40" s="5"/>
      <c r="D40" s="5"/>
      <c r="E40" s="5"/>
      <c r="F40" s="11"/>
      <c r="G40" s="11"/>
      <c r="H40" s="12"/>
      <c r="I40" s="21"/>
      <c r="J40" s="12"/>
      <c r="K40" s="11"/>
      <c r="L40" s="12"/>
    </row>
    <row r="41" spans="2:12" x14ac:dyDescent="0.25">
      <c r="B41" s="19">
        <v>36</v>
      </c>
      <c r="C41" s="20" t="s">
        <v>26</v>
      </c>
      <c r="D41" s="5"/>
      <c r="E41" s="5"/>
      <c r="F41" s="11">
        <v>1138318</v>
      </c>
      <c r="G41" s="11"/>
      <c r="H41" s="12">
        <v>1030198</v>
      </c>
      <c r="I41" s="21"/>
      <c r="J41" s="12">
        <v>1069379</v>
      </c>
      <c r="K41" s="11">
        <v>1560326</v>
      </c>
      <c r="L41" s="12">
        <f t="shared" si="0"/>
        <v>422008</v>
      </c>
    </row>
    <row r="42" spans="2:12" x14ac:dyDescent="0.25">
      <c r="B42" s="5"/>
      <c r="C42" s="5"/>
      <c r="D42" s="5"/>
      <c r="E42" s="5"/>
      <c r="F42" s="11"/>
      <c r="G42" s="11"/>
      <c r="H42" s="12"/>
      <c r="I42" s="21"/>
      <c r="J42" s="12"/>
      <c r="K42" s="11"/>
      <c r="L42" s="12"/>
    </row>
    <row r="43" spans="2:12" x14ac:dyDescent="0.25">
      <c r="B43" s="19">
        <v>41</v>
      </c>
      <c r="C43" s="20" t="s">
        <v>27</v>
      </c>
      <c r="D43" s="5"/>
      <c r="E43" s="5"/>
      <c r="F43" s="11">
        <v>1002434</v>
      </c>
      <c r="G43" s="11"/>
      <c r="H43" s="16">
        <v>927088</v>
      </c>
      <c r="I43" s="22"/>
      <c r="J43" s="16">
        <v>974509</v>
      </c>
      <c r="K43" s="11">
        <v>1196540</v>
      </c>
      <c r="L43" s="12">
        <f t="shared" si="0"/>
        <v>194106</v>
      </c>
    </row>
    <row r="44" spans="2:12" x14ac:dyDescent="0.25">
      <c r="B44" s="5"/>
      <c r="C44" s="5"/>
      <c r="D44" s="5"/>
      <c r="E44" s="5"/>
      <c r="F44" s="11"/>
      <c r="G44" s="11"/>
      <c r="H44" s="23"/>
      <c r="I44" s="22"/>
      <c r="J44" s="23"/>
      <c r="K44" s="11"/>
      <c r="L44" s="12"/>
    </row>
    <row r="45" spans="2:12" x14ac:dyDescent="0.25">
      <c r="B45" s="19">
        <v>51</v>
      </c>
      <c r="C45" s="20" t="s">
        <v>28</v>
      </c>
      <c r="D45" s="5"/>
      <c r="E45" s="5"/>
      <c r="F45" s="11">
        <v>3122691</v>
      </c>
      <c r="G45" s="11"/>
      <c r="H45" s="22">
        <v>2872815</v>
      </c>
      <c r="I45" s="22"/>
      <c r="J45" s="22">
        <v>2833508</v>
      </c>
      <c r="K45" s="11">
        <v>3350263</v>
      </c>
      <c r="L45" s="12">
        <f t="shared" si="0"/>
        <v>227572</v>
      </c>
    </row>
    <row r="46" spans="2:12" x14ac:dyDescent="0.25">
      <c r="B46" s="5"/>
      <c r="C46" s="5"/>
      <c r="D46" s="5"/>
      <c r="E46" s="5"/>
      <c r="F46" s="11"/>
      <c r="G46" s="11"/>
      <c r="H46" s="22"/>
      <c r="I46" s="22"/>
      <c r="J46" s="22"/>
      <c r="K46" s="11"/>
      <c r="L46" s="12"/>
    </row>
    <row r="47" spans="2:12" x14ac:dyDescent="0.25">
      <c r="B47" s="19">
        <v>52</v>
      </c>
      <c r="C47" s="20" t="s">
        <v>29</v>
      </c>
      <c r="D47" s="5"/>
      <c r="E47" s="5"/>
      <c r="F47" s="11">
        <v>37250</v>
      </c>
      <c r="G47" s="11"/>
      <c r="H47" s="11">
        <v>32250</v>
      </c>
      <c r="I47" s="24"/>
      <c r="J47" s="11">
        <v>32500</v>
      </c>
      <c r="K47" s="11">
        <v>51250</v>
      </c>
      <c r="L47" s="12">
        <f t="shared" si="0"/>
        <v>14000</v>
      </c>
    </row>
    <row r="48" spans="2:12" x14ac:dyDescent="0.25">
      <c r="B48" s="5"/>
      <c r="C48" s="5"/>
      <c r="D48" s="5"/>
      <c r="E48" s="5"/>
      <c r="F48" s="11"/>
      <c r="G48" s="11"/>
      <c r="H48" s="16"/>
      <c r="I48" s="16"/>
      <c r="J48" s="16"/>
      <c r="K48" s="11"/>
      <c r="L48" s="12"/>
    </row>
    <row r="49" spans="2:12" x14ac:dyDescent="0.25">
      <c r="B49" s="19">
        <v>53</v>
      </c>
      <c r="C49" s="20" t="s">
        <v>30</v>
      </c>
      <c r="D49" s="5"/>
      <c r="E49" s="5"/>
      <c r="F49" s="11">
        <v>107260</v>
      </c>
      <c r="G49" s="11"/>
      <c r="H49" s="12">
        <v>89530</v>
      </c>
      <c r="I49" s="12"/>
      <c r="J49" s="12">
        <v>97530</v>
      </c>
      <c r="K49" s="11">
        <v>146376</v>
      </c>
      <c r="L49" s="12">
        <f t="shared" si="0"/>
        <v>39116</v>
      </c>
    </row>
    <row r="50" spans="2:12" x14ac:dyDescent="0.25">
      <c r="B50" s="5"/>
      <c r="C50" s="5"/>
      <c r="D50" s="5"/>
      <c r="E50" s="5"/>
      <c r="F50" s="11"/>
      <c r="G50" s="11"/>
      <c r="H50" s="12"/>
      <c r="I50" s="12"/>
      <c r="J50" s="12"/>
      <c r="K50" s="11"/>
      <c r="L50" s="12"/>
    </row>
    <row r="51" spans="2:12" x14ac:dyDescent="0.25">
      <c r="B51" s="19">
        <v>71</v>
      </c>
      <c r="C51" s="20" t="s">
        <v>31</v>
      </c>
      <c r="D51" s="5"/>
      <c r="E51" s="5"/>
      <c r="F51" s="11">
        <v>251269</v>
      </c>
      <c r="G51" s="11"/>
      <c r="H51" s="12">
        <v>290302</v>
      </c>
      <c r="I51" s="12"/>
      <c r="J51" s="12">
        <v>254406</v>
      </c>
      <c r="K51" s="11">
        <v>479805</v>
      </c>
      <c r="L51" s="12">
        <f t="shared" si="0"/>
        <v>228536</v>
      </c>
    </row>
    <row r="52" spans="2:12" x14ac:dyDescent="0.25">
      <c r="B52" s="5"/>
      <c r="C52" s="5"/>
      <c r="D52" s="5"/>
      <c r="E52" s="5"/>
      <c r="F52" s="11"/>
      <c r="G52" s="11"/>
      <c r="H52" s="12"/>
      <c r="I52" s="12"/>
      <c r="J52" s="12"/>
      <c r="K52" s="11"/>
      <c r="L52" s="12"/>
    </row>
    <row r="53" spans="2:12" x14ac:dyDescent="0.25">
      <c r="B53" s="19">
        <v>81</v>
      </c>
      <c r="C53" s="20" t="s">
        <v>32</v>
      </c>
      <c r="D53" s="5"/>
      <c r="E53" s="5"/>
      <c r="F53" s="11">
        <v>326562</v>
      </c>
      <c r="G53" s="11"/>
      <c r="H53" s="12">
        <v>2229171</v>
      </c>
      <c r="I53" s="12"/>
      <c r="J53" s="12">
        <v>194465</v>
      </c>
      <c r="K53" s="11">
        <v>1082853</v>
      </c>
      <c r="L53" s="12">
        <f t="shared" si="0"/>
        <v>756291</v>
      </c>
    </row>
    <row r="54" spans="2:12" x14ac:dyDescent="0.25">
      <c r="B54" s="5"/>
      <c r="C54" s="5"/>
      <c r="D54" s="5"/>
      <c r="E54" s="5"/>
      <c r="F54" s="11"/>
      <c r="G54" s="11"/>
      <c r="H54" s="12"/>
      <c r="I54" s="12"/>
      <c r="J54" s="12"/>
      <c r="K54" s="11"/>
      <c r="L54" s="12"/>
    </row>
    <row r="55" spans="2:12" x14ac:dyDescent="0.25">
      <c r="B55" s="19">
        <v>99</v>
      </c>
      <c r="C55" s="20" t="s">
        <v>33</v>
      </c>
      <c r="D55" s="5"/>
      <c r="E55" s="5"/>
      <c r="F55" s="14">
        <v>234442</v>
      </c>
      <c r="G55" s="15"/>
      <c r="H55" s="14">
        <v>196750</v>
      </c>
      <c r="I55" s="12"/>
      <c r="J55" s="14">
        <v>198000</v>
      </c>
      <c r="K55" s="14">
        <v>259000</v>
      </c>
      <c r="L55" s="12">
        <f t="shared" si="0"/>
        <v>24558</v>
      </c>
    </row>
    <row r="56" spans="2:12" x14ac:dyDescent="0.25">
      <c r="B56" s="5"/>
      <c r="C56" s="5"/>
      <c r="D56" s="5"/>
      <c r="E56" s="5"/>
      <c r="F56" s="21"/>
      <c r="G56" s="21"/>
      <c r="H56" s="12"/>
      <c r="I56" s="12"/>
      <c r="J56" s="12"/>
    </row>
    <row r="57" spans="2:12" x14ac:dyDescent="0.25">
      <c r="B57" s="5"/>
      <c r="C57" s="5"/>
      <c r="D57" s="5"/>
      <c r="E57" s="5"/>
      <c r="F57" s="21"/>
      <c r="G57" s="21"/>
      <c r="H57" s="12"/>
      <c r="I57" s="12"/>
      <c r="J57" s="12"/>
    </row>
    <row r="58" spans="2:12" x14ac:dyDescent="0.25">
      <c r="B58" s="5"/>
      <c r="C58" s="5"/>
      <c r="D58" s="5"/>
      <c r="E58" s="5"/>
      <c r="F58" s="21"/>
      <c r="G58" s="21"/>
      <c r="H58" s="12"/>
      <c r="I58" s="12"/>
      <c r="J58" s="12"/>
    </row>
    <row r="59" spans="2:12" ht="15.75" thickBot="1" x14ac:dyDescent="0.3">
      <c r="B59" s="5"/>
      <c r="C59" s="5"/>
      <c r="D59" s="5"/>
      <c r="E59" s="5"/>
      <c r="F59" s="25">
        <f>SUM(F23:F56)</f>
        <v>24364862</v>
      </c>
      <c r="G59" s="24"/>
      <c r="H59" s="25">
        <f>SUM(H23:H56)</f>
        <v>24194902</v>
      </c>
      <c r="I59" s="12"/>
      <c r="J59" s="25">
        <f>SUM(J23:J56)</f>
        <v>23276205</v>
      </c>
      <c r="K59" s="25">
        <f>SUM(K23:K56)</f>
        <v>30883483</v>
      </c>
    </row>
    <row r="60" spans="2:12" ht="15.75" thickTop="1" x14ac:dyDescent="0.25">
      <c r="B60" t="s">
        <v>34</v>
      </c>
      <c r="F60" s="12">
        <v>1159906</v>
      </c>
      <c r="G60" s="12"/>
      <c r="H60" s="12"/>
      <c r="I60" s="12"/>
      <c r="J60" s="12">
        <v>1203771</v>
      </c>
      <c r="K60" s="12">
        <v>1159439</v>
      </c>
    </row>
    <row r="61" spans="2:12" ht="15.75" thickBot="1" x14ac:dyDescent="0.3">
      <c r="F61" s="25">
        <f>SUM(F59:F60)</f>
        <v>25524768</v>
      </c>
      <c r="G61" s="25">
        <f>SUM(G59:G60)</f>
        <v>0</v>
      </c>
      <c r="H61" s="25">
        <f>SUM(H59:H60)</f>
        <v>24194902</v>
      </c>
      <c r="I61" s="24"/>
      <c r="J61" s="24"/>
      <c r="K61" s="25">
        <f>SUM(K59:K60)</f>
        <v>32042922</v>
      </c>
      <c r="L61" s="12"/>
    </row>
    <row r="62" spans="2:12" ht="15.75" thickTop="1" x14ac:dyDescent="0.25">
      <c r="F62" s="12"/>
      <c r="G62" s="12"/>
      <c r="H62" s="12"/>
      <c r="I62" s="12"/>
      <c r="J62" s="12"/>
    </row>
    <row r="63" spans="2:12" x14ac:dyDescent="0.25">
      <c r="F63" s="12"/>
      <c r="G63" s="12"/>
      <c r="H63" s="12"/>
      <c r="I63" s="12"/>
      <c r="J63" s="12"/>
      <c r="K63" s="12"/>
    </row>
    <row r="64" spans="2:12" x14ac:dyDescent="0.25">
      <c r="F64" s="12"/>
      <c r="G64" s="12"/>
      <c r="H64" s="12"/>
      <c r="I64" s="12"/>
      <c r="J64" s="12"/>
      <c r="K64" s="12">
        <f>K61-K19</f>
        <v>0</v>
      </c>
    </row>
  </sheetData>
  <mergeCells count="3">
    <mergeCell ref="A2:L2"/>
    <mergeCell ref="A3:L3"/>
    <mergeCell ref="A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sqref="A1:I30"/>
    </sheetView>
  </sheetViews>
  <sheetFormatPr defaultRowHeight="15" x14ac:dyDescent="0.25"/>
  <cols>
    <col min="6" max="6" width="11.42578125" customWidth="1"/>
    <col min="7" max="7" width="8.85546875"/>
    <col min="8" max="8" width="9.7109375" bestFit="1" customWidth="1"/>
  </cols>
  <sheetData>
    <row r="2" spans="1:9" ht="18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26" t="s">
        <v>36</v>
      </c>
      <c r="B4" s="26"/>
      <c r="C4" s="26"/>
      <c r="D4" s="26"/>
      <c r="E4" s="26"/>
      <c r="F4" s="26"/>
      <c r="G4" s="26"/>
      <c r="H4" s="26"/>
      <c r="I4" s="26"/>
    </row>
    <row r="7" spans="1:9" ht="15.75" x14ac:dyDescent="0.25">
      <c r="A7" s="7"/>
      <c r="B7" s="27" t="s">
        <v>3</v>
      </c>
      <c r="C7" s="7"/>
      <c r="D7" s="7"/>
      <c r="E7" s="7"/>
      <c r="F7" s="27" t="s">
        <v>37</v>
      </c>
      <c r="G7" s="5"/>
      <c r="H7" s="5"/>
      <c r="I7" s="5"/>
    </row>
    <row r="8" spans="1:9" x14ac:dyDescent="0.25">
      <c r="A8" s="5"/>
      <c r="B8" s="7"/>
      <c r="C8" s="5"/>
      <c r="D8" s="5"/>
      <c r="E8" s="5"/>
      <c r="F8" s="5"/>
      <c r="G8" s="5"/>
      <c r="H8" s="5"/>
      <c r="I8" s="5"/>
    </row>
    <row r="9" spans="1:9" x14ac:dyDescent="0.25">
      <c r="A9" s="5"/>
      <c r="B9" s="28" t="s">
        <v>38</v>
      </c>
      <c r="C9" s="5"/>
      <c r="D9" s="5"/>
      <c r="E9" s="5"/>
      <c r="F9" s="29">
        <v>298000</v>
      </c>
      <c r="G9" s="5"/>
      <c r="H9" s="30"/>
      <c r="I9" s="30"/>
    </row>
    <row r="10" spans="1:9" x14ac:dyDescent="0.25">
      <c r="A10" s="5"/>
      <c r="B10" s="7"/>
      <c r="C10" s="5"/>
      <c r="D10" s="5"/>
      <c r="E10" s="5"/>
      <c r="F10" s="29"/>
      <c r="G10" s="5"/>
      <c r="H10" s="30"/>
      <c r="I10" s="30"/>
    </row>
    <row r="11" spans="1:9" x14ac:dyDescent="0.25">
      <c r="A11" s="5"/>
      <c r="B11" s="28" t="s">
        <v>39</v>
      </c>
      <c r="C11" s="5"/>
      <c r="D11" s="5"/>
      <c r="E11" s="5"/>
      <c r="F11" s="29">
        <v>23643</v>
      </c>
      <c r="G11" s="5"/>
      <c r="H11" s="30"/>
      <c r="I11" s="30"/>
    </row>
    <row r="12" spans="1:9" x14ac:dyDescent="0.25">
      <c r="A12" s="5"/>
      <c r="B12" s="7"/>
      <c r="C12" s="5"/>
      <c r="D12" s="5"/>
      <c r="E12" s="5"/>
      <c r="F12" s="29"/>
      <c r="G12" s="5"/>
      <c r="H12" s="30"/>
      <c r="I12" s="30"/>
    </row>
    <row r="13" spans="1:9" x14ac:dyDescent="0.25">
      <c r="A13" s="5"/>
      <c r="B13" s="28" t="s">
        <v>40</v>
      </c>
      <c r="C13" s="5"/>
      <c r="D13" s="5"/>
      <c r="E13" s="5"/>
      <c r="F13" s="29">
        <v>2072658</v>
      </c>
      <c r="G13" s="5"/>
      <c r="H13" s="30"/>
      <c r="I13" s="30"/>
    </row>
    <row r="14" spans="1:9" x14ac:dyDescent="0.25">
      <c r="A14" s="5"/>
      <c r="B14" s="7"/>
      <c r="C14" s="5"/>
      <c r="D14" s="5"/>
      <c r="E14" s="5"/>
      <c r="F14" s="29"/>
      <c r="G14" s="5"/>
      <c r="H14" s="30"/>
      <c r="I14" s="30"/>
    </row>
    <row r="15" spans="1:9" x14ac:dyDescent="0.25">
      <c r="A15" s="5"/>
      <c r="B15" s="28"/>
      <c r="C15" s="5"/>
      <c r="D15" s="5"/>
      <c r="E15" s="5"/>
      <c r="F15" s="29"/>
      <c r="G15" s="5"/>
      <c r="H15" s="30"/>
      <c r="I15" s="30"/>
    </row>
    <row r="16" spans="1:9" x14ac:dyDescent="0.25">
      <c r="A16" s="5"/>
      <c r="B16" s="7"/>
      <c r="C16" s="5"/>
      <c r="D16" s="5"/>
      <c r="E16" s="5"/>
      <c r="F16" s="29"/>
      <c r="G16" s="5"/>
      <c r="H16" s="5"/>
      <c r="I16" s="5"/>
    </row>
    <row r="17" spans="1:8" ht="15.75" thickBot="1" x14ac:dyDescent="0.3">
      <c r="A17" s="31" t="s">
        <v>15</v>
      </c>
      <c r="B17" s="7"/>
      <c r="C17" s="5"/>
      <c r="D17" s="5"/>
      <c r="E17" s="5"/>
      <c r="F17" s="32">
        <f>SUM(F9:F16)</f>
        <v>2394301</v>
      </c>
    </row>
    <row r="18" spans="1:8" ht="15.75" thickTop="1" x14ac:dyDescent="0.25">
      <c r="A18" s="5"/>
      <c r="B18" s="7"/>
      <c r="C18" s="5"/>
      <c r="D18" s="5"/>
      <c r="E18" s="5"/>
      <c r="F18" s="29"/>
    </row>
    <row r="19" spans="1:8" x14ac:dyDescent="0.25">
      <c r="A19" s="5"/>
      <c r="B19" s="7"/>
      <c r="C19" s="5"/>
      <c r="D19" s="5"/>
      <c r="E19" s="5"/>
      <c r="F19" s="29"/>
    </row>
    <row r="20" spans="1:8" ht="15.75" x14ac:dyDescent="0.25">
      <c r="A20" s="5"/>
      <c r="B20" s="27" t="s">
        <v>16</v>
      </c>
      <c r="C20" s="5"/>
      <c r="D20" s="5"/>
      <c r="E20" s="5"/>
      <c r="F20" s="29"/>
    </row>
    <row r="21" spans="1:8" x14ac:dyDescent="0.25">
      <c r="A21" s="5"/>
      <c r="B21" s="7"/>
      <c r="C21" s="5"/>
      <c r="D21" s="5"/>
      <c r="E21" s="5"/>
      <c r="F21" s="29"/>
    </row>
    <row r="22" spans="1:8" x14ac:dyDescent="0.25">
      <c r="A22" s="5"/>
      <c r="B22" s="7"/>
      <c r="C22" s="5"/>
      <c r="D22" s="5"/>
      <c r="E22" s="5"/>
      <c r="F22" s="29"/>
      <c r="H22" s="33"/>
    </row>
    <row r="23" spans="1:8" x14ac:dyDescent="0.25">
      <c r="A23" s="5"/>
      <c r="B23" s="7">
        <v>35</v>
      </c>
      <c r="C23" s="5"/>
      <c r="D23" s="20"/>
      <c r="E23" s="5"/>
      <c r="F23" s="29"/>
    </row>
    <row r="24" spans="1:8" x14ac:dyDescent="0.25">
      <c r="A24" s="5"/>
      <c r="B24" s="7"/>
      <c r="C24" s="5"/>
      <c r="D24" s="5"/>
      <c r="E24" s="5"/>
      <c r="F24" s="29"/>
    </row>
    <row r="25" spans="1:8" x14ac:dyDescent="0.25">
      <c r="A25" s="5"/>
      <c r="B25" s="28" t="s">
        <v>41</v>
      </c>
      <c r="C25" s="5"/>
      <c r="D25" s="5"/>
      <c r="E25" s="5"/>
      <c r="F25" s="29">
        <v>2394301</v>
      </c>
    </row>
    <row r="26" spans="1:8" x14ac:dyDescent="0.25">
      <c r="A26" s="5"/>
      <c r="B26" s="7"/>
      <c r="C26" s="5"/>
      <c r="D26" s="5"/>
      <c r="E26" s="5"/>
      <c r="F26" s="29"/>
    </row>
    <row r="27" spans="1:8" x14ac:dyDescent="0.25">
      <c r="A27" s="5"/>
      <c r="B27" s="7"/>
      <c r="C27" s="5"/>
      <c r="D27" s="5"/>
      <c r="E27" s="5"/>
      <c r="F27" s="29"/>
    </row>
    <row r="28" spans="1:8" x14ac:dyDescent="0.25">
      <c r="A28" s="5"/>
      <c r="B28" s="7"/>
      <c r="C28" s="5"/>
      <c r="D28" s="5"/>
      <c r="E28" s="5"/>
      <c r="F28" s="29"/>
    </row>
    <row r="29" spans="1:8" ht="15.75" thickBot="1" x14ac:dyDescent="0.3">
      <c r="A29" s="31" t="s">
        <v>42</v>
      </c>
      <c r="B29" s="7"/>
      <c r="C29" s="5"/>
      <c r="D29" s="5"/>
      <c r="E29" s="5"/>
      <c r="F29" s="32">
        <f>F25</f>
        <v>2394301</v>
      </c>
    </row>
    <row r="30" spans="1:8" ht="15.75" thickTop="1" x14ac:dyDescent="0.25">
      <c r="A30" s="5"/>
      <c r="B30" s="7"/>
      <c r="C30" s="5"/>
      <c r="D30" s="5"/>
      <c r="E30" s="5"/>
      <c r="F30" s="29"/>
    </row>
  </sheetData>
  <mergeCells count="3">
    <mergeCell ref="A2:I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sqref="A1:D31"/>
    </sheetView>
  </sheetViews>
  <sheetFormatPr defaultRowHeight="15" x14ac:dyDescent="0.25"/>
  <cols>
    <col min="1" max="1" width="37.5703125" bestFit="1" customWidth="1"/>
    <col min="2" max="2" width="0" hidden="1" customWidth="1"/>
    <col min="3" max="3" width="8.85546875"/>
    <col min="4" max="4" width="21" customWidth="1"/>
  </cols>
  <sheetData>
    <row r="1" spans="1:4" ht="15.75" x14ac:dyDescent="0.25">
      <c r="A1" s="34"/>
      <c r="B1" s="34"/>
      <c r="C1" s="34"/>
      <c r="D1" s="35"/>
    </row>
    <row r="2" spans="1:4" ht="15.75" x14ac:dyDescent="0.25">
      <c r="A2" s="36" t="s">
        <v>0</v>
      </c>
      <c r="B2" s="36"/>
      <c r="C2" s="36"/>
      <c r="D2" s="36"/>
    </row>
    <row r="3" spans="1:4" ht="15.75" x14ac:dyDescent="0.25">
      <c r="A3" s="36" t="s">
        <v>43</v>
      </c>
      <c r="B3" s="36"/>
      <c r="C3" s="36"/>
      <c r="D3" s="36"/>
    </row>
    <row r="4" spans="1:4" x14ac:dyDescent="0.25">
      <c r="A4" s="4" t="s">
        <v>2</v>
      </c>
      <c r="B4" s="4"/>
      <c r="C4" s="4"/>
      <c r="D4" s="4"/>
    </row>
    <row r="5" spans="1:4" ht="15.75" x14ac:dyDescent="0.25">
      <c r="A5" s="34"/>
      <c r="B5" s="34"/>
      <c r="C5" s="34"/>
      <c r="D5" s="35"/>
    </row>
    <row r="6" spans="1:4" ht="15.75" x14ac:dyDescent="0.25">
      <c r="A6" s="34"/>
      <c r="B6" s="34"/>
      <c r="C6" s="34"/>
      <c r="D6" s="35"/>
    </row>
    <row r="7" spans="1:4" ht="15.75" x14ac:dyDescent="0.25">
      <c r="A7" s="34"/>
      <c r="B7" s="34"/>
      <c r="C7" s="34"/>
      <c r="D7" s="35"/>
    </row>
    <row r="8" spans="1:4" ht="15.75" x14ac:dyDescent="0.25">
      <c r="A8" s="34"/>
      <c r="B8" s="34"/>
      <c r="C8" s="34"/>
      <c r="D8" s="35"/>
    </row>
    <row r="9" spans="1:4" ht="63" x14ac:dyDescent="0.25">
      <c r="A9" s="37"/>
      <c r="B9" s="38" t="s">
        <v>44</v>
      </c>
      <c r="C9" s="39"/>
      <c r="D9" s="40" t="s">
        <v>45</v>
      </c>
    </row>
    <row r="10" spans="1:4" ht="15.75" x14ac:dyDescent="0.25">
      <c r="A10" s="34"/>
      <c r="B10" s="34"/>
      <c r="C10" s="34"/>
      <c r="D10" s="35"/>
    </row>
    <row r="11" spans="1:4" ht="15.75" x14ac:dyDescent="0.25">
      <c r="A11" s="39"/>
      <c r="B11" s="41"/>
      <c r="C11" s="39"/>
      <c r="D11" s="42"/>
    </row>
    <row r="12" spans="1:4" ht="15.75" x14ac:dyDescent="0.25">
      <c r="A12" s="43" t="s">
        <v>46</v>
      </c>
      <c r="B12" s="41">
        <v>1117507</v>
      </c>
      <c r="C12" s="39"/>
      <c r="D12" s="42">
        <v>1002532</v>
      </c>
    </row>
    <row r="13" spans="1:4" ht="15.75" x14ac:dyDescent="0.25">
      <c r="A13" s="44"/>
      <c r="B13" s="41"/>
      <c r="C13" s="39"/>
      <c r="D13" s="42"/>
    </row>
    <row r="14" spans="1:4" ht="15.75" x14ac:dyDescent="0.25">
      <c r="A14" s="44"/>
      <c r="B14" s="41"/>
      <c r="C14" s="39"/>
      <c r="D14" s="42"/>
    </row>
    <row r="15" spans="1:4" ht="15.75" x14ac:dyDescent="0.25">
      <c r="A15" s="44"/>
      <c r="B15" s="41"/>
      <c r="C15" s="39"/>
      <c r="D15" s="42"/>
    </row>
    <row r="16" spans="1:4" ht="15.75" x14ac:dyDescent="0.25">
      <c r="A16" s="43" t="s">
        <v>47</v>
      </c>
      <c r="B16" s="41">
        <f>1167584-100000</f>
        <v>1067584</v>
      </c>
      <c r="C16" s="39"/>
      <c r="D16" s="42">
        <f>'[1]Proposed FY 20 199'!K60</f>
        <v>1159439</v>
      </c>
    </row>
    <row r="17" spans="1:4" ht="15.75" x14ac:dyDescent="0.25">
      <c r="A17" s="44"/>
      <c r="B17" s="41"/>
      <c r="C17" s="35"/>
      <c r="D17" s="42"/>
    </row>
    <row r="18" spans="1:4" ht="15.75" x14ac:dyDescent="0.25">
      <c r="A18" s="43" t="s">
        <v>15</v>
      </c>
      <c r="B18" s="45">
        <f>SUM(B12:B17)</f>
        <v>2185091</v>
      </c>
      <c r="C18" s="35"/>
      <c r="D18" s="46">
        <f>SUM(D12:D17)</f>
        <v>2161971</v>
      </c>
    </row>
    <row r="19" spans="1:4" ht="15.75" x14ac:dyDescent="0.25">
      <c r="A19" s="44"/>
      <c r="B19" s="41"/>
      <c r="C19" s="35"/>
      <c r="D19" s="42"/>
    </row>
    <row r="20" spans="1:4" ht="15.75" x14ac:dyDescent="0.25">
      <c r="A20" s="44"/>
      <c r="B20" s="41"/>
      <c r="C20" s="35"/>
      <c r="D20" s="42"/>
    </row>
    <row r="21" spans="1:4" ht="15.75" x14ac:dyDescent="0.25">
      <c r="A21" s="44"/>
      <c r="B21" s="41"/>
      <c r="C21" s="35"/>
      <c r="D21" s="42"/>
    </row>
    <row r="22" spans="1:4" ht="15.75" x14ac:dyDescent="0.25">
      <c r="A22" s="44"/>
      <c r="B22" s="41"/>
      <c r="C22" s="35"/>
      <c r="D22" s="42"/>
    </row>
    <row r="23" spans="1:4" ht="15.75" x14ac:dyDescent="0.25">
      <c r="A23" s="44"/>
      <c r="B23" s="41"/>
      <c r="C23" s="35"/>
      <c r="D23" s="42"/>
    </row>
    <row r="24" spans="1:4" ht="15.75" x14ac:dyDescent="0.25">
      <c r="A24" s="44"/>
      <c r="B24" s="41"/>
      <c r="C24" s="35"/>
      <c r="D24" s="42"/>
    </row>
    <row r="25" spans="1:4" ht="15.75" x14ac:dyDescent="0.25">
      <c r="A25" s="43" t="s">
        <v>48</v>
      </c>
      <c r="B25" s="41">
        <v>2285091</v>
      </c>
      <c r="C25" s="35"/>
      <c r="D25" s="42">
        <v>2281971</v>
      </c>
    </row>
    <row r="26" spans="1:4" ht="15.75" x14ac:dyDescent="0.25">
      <c r="A26" s="44"/>
      <c r="B26" s="41"/>
      <c r="C26" s="35"/>
      <c r="D26" s="42"/>
    </row>
    <row r="27" spans="1:4" ht="15.75" x14ac:dyDescent="0.25">
      <c r="A27" s="44"/>
      <c r="B27" s="41"/>
      <c r="C27" s="35"/>
      <c r="D27" s="42"/>
    </row>
    <row r="28" spans="1:4" ht="15.75" x14ac:dyDescent="0.25">
      <c r="A28" s="39"/>
      <c r="B28" s="47"/>
      <c r="C28" s="35"/>
      <c r="D28" s="39"/>
    </row>
    <row r="29" spans="1:4" ht="15.75" x14ac:dyDescent="0.25">
      <c r="A29" s="48" t="s">
        <v>49</v>
      </c>
      <c r="B29" s="49" t="e">
        <f>B18-#REF!</f>
        <v>#REF!</v>
      </c>
      <c r="C29" s="50"/>
      <c r="D29" s="51">
        <f>D18-D25</f>
        <v>-120000</v>
      </c>
    </row>
    <row r="30" spans="1:4" ht="15.75" x14ac:dyDescent="0.25">
      <c r="A30" s="35"/>
      <c r="B30" s="52"/>
      <c r="C30" s="35"/>
      <c r="D30" s="35"/>
    </row>
    <row r="31" spans="1:4" ht="15.75" x14ac:dyDescent="0.25">
      <c r="A31" s="48" t="s">
        <v>50</v>
      </c>
      <c r="B31" s="53">
        <v>100000</v>
      </c>
      <c r="C31" s="35"/>
      <c r="D31" s="54">
        <v>120000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Fund</vt:lpstr>
      <vt:lpstr>Food Service</vt:lpstr>
      <vt:lpstr>Debt Service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ahamman</dc:creator>
  <cp:lastModifiedBy>ahamman</cp:lastModifiedBy>
  <dcterms:created xsi:type="dcterms:W3CDTF">2020-06-15T18:13:38Z</dcterms:created>
  <dcterms:modified xsi:type="dcterms:W3CDTF">2020-06-15T18:16:22Z</dcterms:modified>
</cp:coreProperties>
</file>